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март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  <c r="J6" i="1" l="1"/>
  <c r="J10" i="1" l="1"/>
  <c r="I10" i="1"/>
  <c r="I7" i="1"/>
  <c r="I18" i="1"/>
  <c r="I17" i="1"/>
  <c r="I16" i="1"/>
  <c r="I15" i="1"/>
  <c r="I14" i="1"/>
  <c r="I9" i="1"/>
  <c r="I6" i="1"/>
  <c r="I19" i="1" l="1"/>
  <c r="K14" i="1" l="1"/>
  <c r="K11" i="1" l="1"/>
  <c r="K6" i="1" l="1"/>
  <c r="K7" i="1"/>
  <c r="K9" i="1"/>
  <c r="K10" i="1"/>
  <c r="J19" i="1" l="1"/>
  <c r="K12" i="1" l="1"/>
  <c r="K19" i="1" s="1"/>
  <c r="H19" i="1" l="1"/>
</calcChain>
</file>

<file path=xl/sharedStrings.xml><?xml version="1.0" encoding="utf-8"?>
<sst xmlns="http://schemas.openxmlformats.org/spreadsheetml/2006/main" count="31" uniqueCount="27">
  <si>
    <t>ИНФОРМАЦИЯ ДЛЯ РОДИТЕЛЕЙ</t>
  </si>
  <si>
    <t>поступило</t>
  </si>
  <si>
    <t>расход</t>
  </si>
  <si>
    <t>На что потрачены денежные средства</t>
  </si>
  <si>
    <t>ПИТАНИЕ</t>
  </si>
  <si>
    <t>родительская плата</t>
  </si>
  <si>
    <t>продукты питания</t>
  </si>
  <si>
    <t xml:space="preserve">бюджет </t>
  </si>
  <si>
    <t>МАТЕРИАЛЬНЫЕ ЗАТРАТЫ</t>
  </si>
  <si>
    <t>пожертвования</t>
  </si>
  <si>
    <t>ПЛАТНЫЕ УСЛУГИ</t>
  </si>
  <si>
    <t>Хореография</t>
  </si>
  <si>
    <t>Хоровое пение</t>
  </si>
  <si>
    <t>мастерилка</t>
  </si>
  <si>
    <t>Итого</t>
  </si>
  <si>
    <t>бухгалтер 1 категории                    Седова Т.В.</t>
  </si>
  <si>
    <t>хозяйственные расходы</t>
  </si>
  <si>
    <t>Тесто</t>
  </si>
  <si>
    <t>макулатура</t>
  </si>
  <si>
    <t>говорушки</t>
  </si>
  <si>
    <t>остаток на 01.01.2025</t>
  </si>
  <si>
    <t>-</t>
  </si>
  <si>
    <t>март</t>
  </si>
  <si>
    <t>Остаток  на 01.04.2025</t>
  </si>
  <si>
    <t xml:space="preserve">связь - 18077,19; пожарн.сигн. - 13378,24; ОВО - 15120; содерж.имущ. - 8171,30 </t>
  </si>
  <si>
    <t xml:space="preserve">  зарпл. - 57790; начисл.на з/пл - 17452,58; сод.имущ. - 38152,17; прочие расх. - 6980; осн.ср. - 4990; строит.мат. - 4947; медикам. - 1559</t>
  </si>
  <si>
    <t>Расходование денежных средств в МАДОУ "Детский сад №6" п.Шимск за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</si>
</sst>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  <charset val="204"/>
    </font>
    <font>
      <b/>
      <i/>
      <sz val="14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Arial Cyr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3" fillId="3" borderId="5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2" fontId="5" fillId="3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3" fillId="3" borderId="7" xfId="0" applyNumberFormat="1" applyFont="1" applyFill="1" applyBorder="1" applyAlignment="1">
      <alignment horizontal="center" vertical="center" wrapText="1" shrinkToFit="1"/>
    </xf>
    <xf numFmtId="2" fontId="3" fillId="3" borderId="8" xfId="0" applyNumberFormat="1" applyFont="1" applyFill="1" applyBorder="1" applyAlignment="1">
      <alignment horizontal="center" vertical="center" wrapText="1" shrinkToFit="1"/>
    </xf>
    <xf numFmtId="2" fontId="3" fillId="3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49" fontId="3" fillId="2" borderId="2" xfId="0" applyNumberFormat="1" applyFont="1" applyFill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9" sqref="J9"/>
    </sheetView>
  </sheetViews>
  <sheetFormatPr defaultRowHeight="15" x14ac:dyDescent="0.25"/>
  <cols>
    <col min="1" max="1" width="9.140625" customWidth="1"/>
    <col min="5" max="5" width="0.5703125" customWidth="1"/>
    <col min="6" max="7" width="9.140625" hidden="1" customWidth="1"/>
    <col min="8" max="8" width="14.140625" customWidth="1"/>
    <col min="9" max="9" width="15.140625" customWidth="1"/>
    <col min="10" max="10" width="15.85546875" customWidth="1"/>
    <col min="11" max="11" width="14.85546875" customWidth="1"/>
    <col min="12" max="12" width="45.42578125" customWidth="1"/>
  </cols>
  <sheetData>
    <row r="1" spans="1:12" ht="20.25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.75" x14ac:dyDescent="0.3">
      <c r="A2" s="37" t="s">
        <v>26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10.5" customHeight="1" x14ac:dyDescent="0.25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28.5" customHeight="1" x14ac:dyDescent="0.25">
      <c r="A4" s="1"/>
      <c r="B4" s="41"/>
      <c r="C4" s="42"/>
      <c r="D4" s="42"/>
      <c r="E4" s="42"/>
      <c r="F4" s="42"/>
      <c r="G4" s="43"/>
      <c r="H4" s="2" t="s">
        <v>20</v>
      </c>
      <c r="I4" s="2" t="s">
        <v>1</v>
      </c>
      <c r="J4" s="2" t="s">
        <v>2</v>
      </c>
      <c r="K4" s="2" t="s">
        <v>23</v>
      </c>
      <c r="L4" s="2" t="s">
        <v>3</v>
      </c>
    </row>
    <row r="5" spans="1:12" ht="18.75" x14ac:dyDescent="0.3">
      <c r="A5" s="3"/>
      <c r="B5" s="44" t="s">
        <v>4</v>
      </c>
      <c r="C5" s="44"/>
      <c r="D5" s="44"/>
      <c r="E5" s="44"/>
      <c r="F5" s="44"/>
      <c r="G5" s="44"/>
      <c r="H5" s="44"/>
      <c r="I5" s="44"/>
      <c r="J5" s="44"/>
      <c r="K5" s="44"/>
      <c r="L5" s="45"/>
    </row>
    <row r="6" spans="1:12" ht="18" customHeight="1" x14ac:dyDescent="0.25">
      <c r="A6" s="34" t="s">
        <v>22</v>
      </c>
      <c r="B6" s="22" t="s">
        <v>5</v>
      </c>
      <c r="C6" s="23"/>
      <c r="D6" s="23"/>
      <c r="E6" s="23"/>
      <c r="F6" s="23"/>
      <c r="G6" s="24"/>
      <c r="H6" s="4">
        <v>305217.25</v>
      </c>
      <c r="I6" s="4">
        <f>104615+3550+118346.5+7000+88358.5+6750</f>
        <v>328620</v>
      </c>
      <c r="J6" s="4">
        <f>142599.59+115231.91+194608.76-2690</f>
        <v>449750.26</v>
      </c>
      <c r="K6" s="4">
        <f>H6+I6-J6</f>
        <v>184086.99</v>
      </c>
      <c r="L6" s="4" t="s">
        <v>6</v>
      </c>
    </row>
    <row r="7" spans="1:12" ht="19.5" customHeight="1" x14ac:dyDescent="0.25">
      <c r="A7" s="35"/>
      <c r="B7" s="22" t="s">
        <v>7</v>
      </c>
      <c r="C7" s="23"/>
      <c r="D7" s="23"/>
      <c r="E7" s="23"/>
      <c r="F7" s="23"/>
      <c r="G7" s="24"/>
      <c r="H7" s="4">
        <v>1532.0599999999977</v>
      </c>
      <c r="I7" s="4">
        <f>6190+23000-264+3870+2768+25000+25000</f>
        <v>85564</v>
      </c>
      <c r="J7" s="4">
        <v>3006.2</v>
      </c>
      <c r="K7" s="4">
        <f>SUM(H7+I7-J7)</f>
        <v>84089.86</v>
      </c>
      <c r="L7" s="4" t="s">
        <v>6</v>
      </c>
    </row>
    <row r="8" spans="1:12" ht="18" x14ac:dyDescent="0.25">
      <c r="A8" s="35"/>
      <c r="B8" s="25" t="s">
        <v>8</v>
      </c>
      <c r="C8" s="26"/>
      <c r="D8" s="26"/>
      <c r="E8" s="26"/>
      <c r="F8" s="26"/>
      <c r="G8" s="26"/>
      <c r="H8" s="26"/>
      <c r="I8" s="26"/>
      <c r="J8" s="26"/>
      <c r="K8" s="26"/>
      <c r="L8" s="27"/>
    </row>
    <row r="9" spans="1:12" ht="21.75" customHeight="1" x14ac:dyDescent="0.25">
      <c r="A9" s="35"/>
      <c r="B9" s="22" t="s">
        <v>5</v>
      </c>
      <c r="C9" s="23"/>
      <c r="D9" s="23"/>
      <c r="E9" s="23"/>
      <c r="F9" s="23"/>
      <c r="G9" s="24"/>
      <c r="H9" s="4">
        <v>134520.51</v>
      </c>
      <c r="I9" s="4">
        <f>13482.5+14172.5+11715</f>
        <v>39370</v>
      </c>
      <c r="J9" s="4">
        <f>14698+1980+12994-980</f>
        <v>28692</v>
      </c>
      <c r="K9" s="4">
        <f>SUM(H9+I9-J9)</f>
        <v>145198.51</v>
      </c>
      <c r="L9" s="4" t="s">
        <v>16</v>
      </c>
    </row>
    <row r="10" spans="1:12" ht="56.25" x14ac:dyDescent="0.25">
      <c r="A10" s="35"/>
      <c r="B10" s="22" t="s">
        <v>7</v>
      </c>
      <c r="C10" s="23"/>
      <c r="D10" s="23"/>
      <c r="E10" s="23"/>
      <c r="F10" s="23"/>
      <c r="G10" s="24"/>
      <c r="H10" s="4">
        <v>101727.99999999977</v>
      </c>
      <c r="I10" s="4">
        <f>500+16000-101728+264+2000+277+5300+48800+1437.03+5549.76+5000+1000+10000+2000+3000</f>
        <v>-600.20999999999913</v>
      </c>
      <c r="J10" s="4">
        <f>5763.01+2000+4061.74+6689.12+10080+845.31+2774.88+5000+1252.44+6689.12+5040+1776.23+2774.88</f>
        <v>54746.73</v>
      </c>
      <c r="K10" s="4">
        <f>SUM(H10+I10-J10)</f>
        <v>46381.059999999772</v>
      </c>
      <c r="L10" s="4" t="s">
        <v>24</v>
      </c>
    </row>
    <row r="11" spans="1:12" ht="19.5" customHeight="1" x14ac:dyDescent="0.25">
      <c r="A11" s="35"/>
      <c r="B11" s="32" t="s">
        <v>18</v>
      </c>
      <c r="C11" s="33"/>
      <c r="D11" s="33"/>
      <c r="E11" s="33"/>
      <c r="F11" s="13"/>
      <c r="G11" s="14"/>
      <c r="H11" s="4">
        <v>0</v>
      </c>
      <c r="I11" s="4">
        <v>0</v>
      </c>
      <c r="J11" s="4">
        <v>0</v>
      </c>
      <c r="K11" s="4">
        <f>H11+I11-J11</f>
        <v>0</v>
      </c>
      <c r="L11" s="4" t="s">
        <v>21</v>
      </c>
    </row>
    <row r="12" spans="1:12" ht="74.25" customHeight="1" x14ac:dyDescent="0.25">
      <c r="A12" s="35"/>
      <c r="B12" s="22" t="s">
        <v>9</v>
      </c>
      <c r="C12" s="23"/>
      <c r="D12" s="23"/>
      <c r="E12" s="23"/>
      <c r="F12" s="23"/>
      <c r="G12" s="24"/>
      <c r="H12" s="4">
        <v>0</v>
      </c>
      <c r="I12" s="4">
        <v>0</v>
      </c>
      <c r="J12" s="4">
        <v>0</v>
      </c>
      <c r="K12" s="4">
        <f>SUM(H12+I12-J12)</f>
        <v>0</v>
      </c>
      <c r="L12" s="4" t="s">
        <v>21</v>
      </c>
    </row>
    <row r="13" spans="1:12" ht="18" x14ac:dyDescent="0.25">
      <c r="A13" s="35"/>
      <c r="B13" s="25" t="s">
        <v>10</v>
      </c>
      <c r="C13" s="26"/>
      <c r="D13" s="26"/>
      <c r="E13" s="26"/>
      <c r="F13" s="26"/>
      <c r="G13" s="26"/>
      <c r="H13" s="26"/>
      <c r="I13" s="26"/>
      <c r="J13" s="26"/>
      <c r="K13" s="26"/>
      <c r="L13" s="27"/>
    </row>
    <row r="14" spans="1:12" ht="18.75" x14ac:dyDescent="0.25">
      <c r="A14" s="35"/>
      <c r="B14" s="22" t="s">
        <v>11</v>
      </c>
      <c r="C14" s="23"/>
      <c r="D14" s="23"/>
      <c r="E14" s="23"/>
      <c r="F14" s="23"/>
      <c r="G14" s="24"/>
      <c r="H14" s="28">
        <v>-2871.9999999999418</v>
      </c>
      <c r="I14" s="4">
        <f>13213.5+21932.5+8156+10219+2755</f>
        <v>56276</v>
      </c>
      <c r="J14" s="28">
        <v>131870.75</v>
      </c>
      <c r="K14" s="28">
        <f>H14+I14+I15+I16+I18-J14+I17</f>
        <v>11197.250000000058</v>
      </c>
      <c r="L14" s="28" t="s">
        <v>25</v>
      </c>
    </row>
    <row r="15" spans="1:12" ht="22.5" customHeight="1" x14ac:dyDescent="0.25">
      <c r="A15" s="35"/>
      <c r="B15" s="22" t="s">
        <v>12</v>
      </c>
      <c r="C15" s="23"/>
      <c r="D15" s="23"/>
      <c r="E15" s="23"/>
      <c r="F15" s="23"/>
      <c r="G15" s="24"/>
      <c r="H15" s="29"/>
      <c r="I15" s="4">
        <f>5985+8912.5+3301.5+4385</f>
        <v>22584</v>
      </c>
      <c r="J15" s="29"/>
      <c r="K15" s="29"/>
      <c r="L15" s="29"/>
    </row>
    <row r="16" spans="1:12" ht="18.75" x14ac:dyDescent="0.25">
      <c r="A16" s="12"/>
      <c r="B16" s="32" t="s">
        <v>17</v>
      </c>
      <c r="C16" s="33"/>
      <c r="D16" s="33"/>
      <c r="E16" s="10"/>
      <c r="F16" s="10"/>
      <c r="G16" s="11"/>
      <c r="H16" s="29"/>
      <c r="I16" s="4">
        <f>3534+4960+5276</f>
        <v>13770</v>
      </c>
      <c r="J16" s="29"/>
      <c r="K16" s="29"/>
      <c r="L16" s="29"/>
    </row>
    <row r="17" spans="1:12" ht="18.75" x14ac:dyDescent="0.25">
      <c r="A17" s="12"/>
      <c r="B17" s="32" t="s">
        <v>13</v>
      </c>
      <c r="C17" s="33"/>
      <c r="D17" s="33"/>
      <c r="E17" s="15"/>
      <c r="F17" s="15"/>
      <c r="G17" s="16"/>
      <c r="H17" s="29"/>
      <c r="I17" s="4">
        <f>2080+1675+2165</f>
        <v>5920</v>
      </c>
      <c r="J17" s="29"/>
      <c r="K17" s="29"/>
      <c r="L17" s="29"/>
    </row>
    <row r="18" spans="1:12" ht="63" customHeight="1" x14ac:dyDescent="0.25">
      <c r="A18" s="5"/>
      <c r="B18" s="32" t="s">
        <v>19</v>
      </c>
      <c r="C18" s="33"/>
      <c r="D18" s="33"/>
      <c r="E18" s="6"/>
      <c r="F18" s="6"/>
      <c r="G18" s="7"/>
      <c r="H18" s="30"/>
      <c r="I18" s="4">
        <f>8000+9000+30390</f>
        <v>47390</v>
      </c>
      <c r="J18" s="31"/>
      <c r="K18" s="31"/>
      <c r="L18" s="31"/>
    </row>
    <row r="19" spans="1:12" ht="18.75" x14ac:dyDescent="0.25">
      <c r="A19" s="17" t="s">
        <v>14</v>
      </c>
      <c r="B19" s="18"/>
      <c r="C19" s="18"/>
      <c r="D19" s="18"/>
      <c r="E19" s="18"/>
      <c r="F19" s="18"/>
      <c r="G19" s="19"/>
      <c r="H19" s="8">
        <f>H6+H7+H9+H10+H12+H14+H15</f>
        <v>540125.81999999983</v>
      </c>
      <c r="I19" s="8">
        <f>I6+I7+I9+I10+I11+I12+I14+I15+I16+I17+I18</f>
        <v>598893.79</v>
      </c>
      <c r="J19" s="8">
        <f>J6+J7+J9+J10+J12+J14+J15</f>
        <v>668065.94000000006</v>
      </c>
      <c r="K19" s="8">
        <f>K6+K7+K9+K10+K11+K12+K14</f>
        <v>470953.66999999981</v>
      </c>
      <c r="L19" s="8"/>
    </row>
    <row r="20" spans="1:12" x14ac:dyDescent="0.25">
      <c r="A20" s="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2" ht="15.75" x14ac:dyDescent="0.25">
      <c r="A21" s="21" t="s">
        <v>15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</row>
  </sheetData>
  <mergeCells count="26">
    <mergeCell ref="B17:D17"/>
    <mergeCell ref="B16:D16"/>
    <mergeCell ref="B8:L8"/>
    <mergeCell ref="B9:G9"/>
    <mergeCell ref="A1:L1"/>
    <mergeCell ref="A2:L2"/>
    <mergeCell ref="A3:L3"/>
    <mergeCell ref="B4:G4"/>
    <mergeCell ref="B5:L5"/>
    <mergeCell ref="B11:E11"/>
    <mergeCell ref="A19:G19"/>
    <mergeCell ref="B20:L20"/>
    <mergeCell ref="A21:L21"/>
    <mergeCell ref="B10:G10"/>
    <mergeCell ref="B12:G12"/>
    <mergeCell ref="B13:L13"/>
    <mergeCell ref="B14:G14"/>
    <mergeCell ref="H14:H18"/>
    <mergeCell ref="J14:J18"/>
    <mergeCell ref="K14:K18"/>
    <mergeCell ref="L14:L18"/>
    <mergeCell ref="B15:G15"/>
    <mergeCell ref="B18:D18"/>
    <mergeCell ref="A6:A15"/>
    <mergeCell ref="B6:G6"/>
    <mergeCell ref="B7:G7"/>
  </mergeCells>
  <pageMargins left="0.11811023622047245" right="0.11811023622047245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9" sqref="C3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март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2025-04-03T12:23:48Z</dcterms:modified>
</cp:coreProperties>
</file>