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декабр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J10" i="1"/>
  <c r="J7" i="1"/>
  <c r="J14" i="1" l="1"/>
  <c r="J6" i="1" l="1"/>
  <c r="I10" i="1"/>
  <c r="I7" i="1"/>
  <c r="I18" i="1"/>
  <c r="I17" i="1"/>
  <c r="I16" i="1"/>
  <c r="I15" i="1"/>
  <c r="I14" i="1"/>
  <c r="I9" i="1"/>
  <c r="I6" i="1"/>
  <c r="K14" i="1" l="1"/>
  <c r="I12" i="1" l="1"/>
  <c r="K11" i="1" l="1"/>
  <c r="I19" i="1" l="1"/>
  <c r="K6" i="1" l="1"/>
  <c r="K7" i="1"/>
  <c r="K9" i="1"/>
  <c r="K10" i="1"/>
  <c r="J19" i="1" l="1"/>
  <c r="K12" i="1" l="1"/>
  <c r="K19" i="1" s="1"/>
  <c r="H19" i="1" l="1"/>
</calcChain>
</file>

<file path=xl/sharedStrings.xml><?xml version="1.0" encoding="utf-8"?>
<sst xmlns="http://schemas.openxmlformats.org/spreadsheetml/2006/main" count="31" uniqueCount="28">
  <si>
    <t>ИНФОРМАЦИЯ ДЛЯ РОДИТЕЛЕЙ</t>
  </si>
  <si>
    <t>поступило</t>
  </si>
  <si>
    <t>расход</t>
  </si>
  <si>
    <t>На что потрачены денежные средства</t>
  </si>
  <si>
    <t>ПИТАНИЕ</t>
  </si>
  <si>
    <t>родительская плата</t>
  </si>
  <si>
    <t>продукты питания</t>
  </si>
  <si>
    <t xml:space="preserve">бюджет </t>
  </si>
  <si>
    <t>МАТЕРИАЛЬНЫЕ ЗАТРАТЫ</t>
  </si>
  <si>
    <t>пожертвования</t>
  </si>
  <si>
    <t>ПЛАТНЫЕ УСЛУГИ</t>
  </si>
  <si>
    <t>Хореография</t>
  </si>
  <si>
    <t>Хоровое пение</t>
  </si>
  <si>
    <t>мастерилка</t>
  </si>
  <si>
    <t>Итого</t>
  </si>
  <si>
    <t>бухгалтер 1 категории                    Седова Т.В.</t>
  </si>
  <si>
    <t>хозяйственные расходы</t>
  </si>
  <si>
    <t>Тесто</t>
  </si>
  <si>
    <t>макулатура</t>
  </si>
  <si>
    <t>остаток на 01.01.2024</t>
  </si>
  <si>
    <t>Расходование денежных средств в МАДОУ "Детский сад №6" п.Шимск за 2024 год</t>
  </si>
  <si>
    <t>основные средства</t>
  </si>
  <si>
    <t>основные средства - 11000; обучен.педагог.работников(первая помощь) - 3500; создание личного кабинета (цифровая экология) - 30000</t>
  </si>
  <si>
    <t>говорушки</t>
  </si>
  <si>
    <t>декабрь</t>
  </si>
  <si>
    <t>Остаток  на 01.01.2025</t>
  </si>
  <si>
    <t>связь - 69200,84; негативн.возд. - 41034,27; неустойка - 842,62; содерж.имущ. - 145382,21; пож.сигн. - 91856,48; ОВО - 68818,72; основн.ср. - 275082,80; хоз.расходы - 790; сметн.документ. - 990000</t>
  </si>
  <si>
    <t xml:space="preserve">  сод.имущ. - 43685,9; з/плата - 205925; начисл. на з/пл. - 62189,36; основн.средства - 51230; штраф - 10000; пожарн.безоп. - 1231,28; цифровая экология - 5000; запр.картр. - 2490;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</si>
</sst>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i/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2" fontId="3" fillId="3" borderId="7" xfId="0" applyNumberFormat="1" applyFont="1" applyFill="1" applyBorder="1" applyAlignment="1">
      <alignment horizontal="center" vertical="center" wrapText="1" shrinkToFit="1"/>
    </xf>
    <xf numFmtId="2" fontId="3" fillId="3" borderId="8" xfId="0" applyNumberFormat="1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5" workbookViewId="0">
      <selection activeCell="S18" sqref="S18"/>
    </sheetView>
  </sheetViews>
  <sheetFormatPr defaultRowHeight="15" x14ac:dyDescent="0.25"/>
  <cols>
    <col min="1" max="1" width="9.140625" customWidth="1"/>
    <col min="5" max="5" width="0.5703125" customWidth="1"/>
    <col min="6" max="7" width="9.140625" hidden="1" customWidth="1"/>
    <col min="8" max="8" width="14.140625" customWidth="1"/>
    <col min="9" max="9" width="15.140625" customWidth="1"/>
    <col min="10" max="10" width="15.85546875" customWidth="1"/>
    <col min="11" max="11" width="14.85546875" customWidth="1"/>
    <col min="12" max="12" width="45.42578125" customWidth="1"/>
  </cols>
  <sheetData>
    <row r="1" spans="1:12" ht="20.2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8.75" x14ac:dyDescent="0.3">
      <c r="A2" s="26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0.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8.5" customHeight="1" x14ac:dyDescent="0.25">
      <c r="A4" s="1"/>
      <c r="B4" s="30"/>
      <c r="C4" s="31"/>
      <c r="D4" s="31"/>
      <c r="E4" s="31"/>
      <c r="F4" s="31"/>
      <c r="G4" s="32"/>
      <c r="H4" s="2" t="s">
        <v>19</v>
      </c>
      <c r="I4" s="2" t="s">
        <v>1</v>
      </c>
      <c r="J4" s="2" t="s">
        <v>2</v>
      </c>
      <c r="K4" s="2" t="s">
        <v>25</v>
      </c>
      <c r="L4" s="2" t="s">
        <v>3</v>
      </c>
    </row>
    <row r="5" spans="1:12" ht="18.75" x14ac:dyDescent="0.3">
      <c r="A5" s="3"/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1:12" ht="18" customHeight="1" x14ac:dyDescent="0.25">
      <c r="A6" s="44" t="s">
        <v>24</v>
      </c>
      <c r="B6" s="22" t="s">
        <v>5</v>
      </c>
      <c r="C6" s="23"/>
      <c r="D6" s="23"/>
      <c r="E6" s="23"/>
      <c r="F6" s="23"/>
      <c r="G6" s="24"/>
      <c r="H6" s="4">
        <v>244356.78</v>
      </c>
      <c r="I6" s="4">
        <f>55770+3025+114465+3350+65835+9650+85895+6625+96150+4525+62975+32727.5+2700+119215+6105+99429+7320+105481.5+9825+208872+6025+171147.5+9700</f>
        <v>1286812.5</v>
      </c>
      <c r="J6" s="4">
        <f>1000+7843.29+1000+8842.19+8842.19+2275+6866.2+3658.7+5688.37+4732.72+572.3+1668+310+16+6811.55+150921.37+136530.07+104403.6+112772.8+44024.12+33586.68+52154.36+92769.7+171244.16+109562.48+157856.18</f>
        <v>1225952.03</v>
      </c>
      <c r="K6" s="4">
        <f>H6+I6-J6</f>
        <v>305217.25</v>
      </c>
      <c r="L6" s="4" t="s">
        <v>6</v>
      </c>
    </row>
    <row r="7" spans="1:12" ht="19.5" customHeight="1" x14ac:dyDescent="0.25">
      <c r="A7" s="45"/>
      <c r="B7" s="22" t="s">
        <v>7</v>
      </c>
      <c r="C7" s="23"/>
      <c r="D7" s="23"/>
      <c r="E7" s="23"/>
      <c r="F7" s="23"/>
      <c r="G7" s="24"/>
      <c r="H7" s="4">
        <v>0</v>
      </c>
      <c r="I7" s="4">
        <f>180882+17000+5000+22000+1600+30000+6000+40100-41415+3830.5-8100</f>
        <v>256897.5</v>
      </c>
      <c r="J7" s="4">
        <f>10747.92+48719.38+21498.15+22140.5+12288.03+35365.89+25240.2+4228.72+13520.8+6692+32803.31+22016.54+104</f>
        <v>255365.44</v>
      </c>
      <c r="K7" s="4">
        <f>SUM(H7+I7-J7)</f>
        <v>1532.0599999999977</v>
      </c>
      <c r="L7" s="4" t="s">
        <v>6</v>
      </c>
    </row>
    <row r="8" spans="1:12" ht="18" x14ac:dyDescent="0.25">
      <c r="A8" s="45"/>
      <c r="B8" s="19" t="s">
        <v>8</v>
      </c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2" ht="21.75" customHeight="1" x14ac:dyDescent="0.25">
      <c r="A9" s="45"/>
      <c r="B9" s="22" t="s">
        <v>5</v>
      </c>
      <c r="C9" s="23"/>
      <c r="D9" s="23"/>
      <c r="E9" s="23"/>
      <c r="F9" s="23"/>
      <c r="G9" s="24"/>
      <c r="H9" s="4">
        <v>66220.570000000007</v>
      </c>
      <c r="I9" s="4">
        <f>7240+11270+7605+8670+9185+5755+3420+11240+10889.5+13245.5+24812.5+19597.5</f>
        <v>132930</v>
      </c>
      <c r="J9" s="4">
        <f>58487+9596-3487.94+35</f>
        <v>64630.06</v>
      </c>
      <c r="K9" s="4">
        <f>SUM(H9+I9-J9)</f>
        <v>134520.51</v>
      </c>
      <c r="L9" s="4" t="s">
        <v>16</v>
      </c>
    </row>
    <row r="10" spans="1:12" ht="112.5" x14ac:dyDescent="0.25">
      <c r="A10" s="45"/>
      <c r="B10" s="22" t="s">
        <v>7</v>
      </c>
      <c r="C10" s="23"/>
      <c r="D10" s="23"/>
      <c r="E10" s="23"/>
      <c r="F10" s="23"/>
      <c r="G10" s="24"/>
      <c r="H10" s="4">
        <v>12836.01</v>
      </c>
      <c r="I10" s="4">
        <f>1487598.84+4000+6600+13000+10000+6500+160+4402.24-7863.08+13298.56+3000+25000+25417.72-810+81300+101728-1432.35</f>
        <v>1771899.93</v>
      </c>
      <c r="J10" s="4">
        <f>5350.59+5679.14+13947.39+4373.19+842.62+5941.45+4373.19+24789.48+15120+22724.8+5961.58+386.56+2928.44+6511.04+5040+72000+4143.12+10000+5782.58+6966.04+7808.72+160339.2+16737.8+5040+7660.8+703.12+5954.55+825+6889.44+1781.04+512.36+5705.16+1889.04+6511.04+11861.04+990000+241.8+5698.57+5141.4+271.57+9424.16+5720.08+4730+1781.04+10080+81.06+5734.73+3636.6+25000+6511.04+5040+47.47+5549.76+5875.18+2696.1+6511.04+5570+92.27+2774.88+4681.01+1116.22+6834.3+21872.2+26715+12358+20153.94+6511.04+4795.64+734.84+244.36+188.36+5549.76-35</f>
        <v>1683007.9400000002</v>
      </c>
      <c r="K10" s="4">
        <f>SUM(H10+I10-J10)</f>
        <v>101727.99999999977</v>
      </c>
      <c r="L10" s="4" t="s">
        <v>26</v>
      </c>
    </row>
    <row r="11" spans="1:12" ht="19.5" customHeight="1" x14ac:dyDescent="0.25">
      <c r="A11" s="45"/>
      <c r="B11" s="17" t="s">
        <v>18</v>
      </c>
      <c r="C11" s="18"/>
      <c r="D11" s="18"/>
      <c r="E11" s="18"/>
      <c r="F11" s="13"/>
      <c r="G11" s="14"/>
      <c r="H11" s="4">
        <v>620</v>
      </c>
      <c r="I11" s="4">
        <v>0</v>
      </c>
      <c r="J11" s="4">
        <v>620</v>
      </c>
      <c r="K11" s="4">
        <f>H11+I11-J11</f>
        <v>0</v>
      </c>
      <c r="L11" s="4" t="s">
        <v>21</v>
      </c>
    </row>
    <row r="12" spans="1:12" ht="74.25" customHeight="1" x14ac:dyDescent="0.25">
      <c r="A12" s="45"/>
      <c r="B12" s="22" t="s">
        <v>9</v>
      </c>
      <c r="C12" s="23"/>
      <c r="D12" s="23"/>
      <c r="E12" s="23"/>
      <c r="F12" s="23"/>
      <c r="G12" s="24"/>
      <c r="H12" s="4">
        <v>11000</v>
      </c>
      <c r="I12" s="4">
        <f>3500+30000</f>
        <v>33500</v>
      </c>
      <c r="J12" s="4">
        <v>44500</v>
      </c>
      <c r="K12" s="4">
        <f>SUM(H12+I12-J12)</f>
        <v>0</v>
      </c>
      <c r="L12" s="4" t="s">
        <v>22</v>
      </c>
    </row>
    <row r="13" spans="1:12" ht="18" x14ac:dyDescent="0.25">
      <c r="A13" s="4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12" ht="18.75" x14ac:dyDescent="0.25">
      <c r="A14" s="45"/>
      <c r="B14" s="22" t="s">
        <v>11</v>
      </c>
      <c r="C14" s="23"/>
      <c r="D14" s="23"/>
      <c r="E14" s="23"/>
      <c r="F14" s="23"/>
      <c r="G14" s="24"/>
      <c r="H14" s="40">
        <v>-80580.460000000006</v>
      </c>
      <c r="I14" s="4">
        <f>16440+26385+6425+7745+10780+6875+11850+10790+11340+7420+10260+11265+1575+2600+3580+6775+5405+2295-350+41340+36865+37115</f>
        <v>274775</v>
      </c>
      <c r="J14" s="40">
        <f>511.14+2160.61+15262.5+4609.28+1080+18825+5685.15+5156+16860+10000+20737.5+6262.73+3912.71+35951+6364.65+5500.61+7825.28+4699+5911.65+26675-2300+236.5+11123.41+4796+1900+3380+18825+5685.15+8329.68+30990+230+556.5+25455+7687.41+4841.58+66170+19983.34-8452.84-21675</f>
        <v>381751.53999999992</v>
      </c>
      <c r="K14" s="40">
        <f>H14+I14+I15+I16+I18-J14+I17</f>
        <v>-2871.9999999999418</v>
      </c>
      <c r="L14" s="40" t="s">
        <v>27</v>
      </c>
    </row>
    <row r="15" spans="1:12" ht="18.75" x14ac:dyDescent="0.25">
      <c r="A15" s="45"/>
      <c r="B15" s="22" t="s">
        <v>12</v>
      </c>
      <c r="C15" s="23"/>
      <c r="D15" s="23"/>
      <c r="E15" s="23"/>
      <c r="F15" s="23"/>
      <c r="G15" s="24"/>
      <c r="H15" s="41"/>
      <c r="I15" s="4">
        <f>3900+6635+2335+2850+1275+2815+2850+2000+4115+3225+2010+3825+1950+3070+2175-625+13225+11310+14010</f>
        <v>82950</v>
      </c>
      <c r="J15" s="41"/>
      <c r="K15" s="41"/>
      <c r="L15" s="41"/>
    </row>
    <row r="16" spans="1:12" ht="18.75" x14ac:dyDescent="0.25">
      <c r="A16" s="12"/>
      <c r="B16" s="17" t="s">
        <v>17</v>
      </c>
      <c r="C16" s="18"/>
      <c r="D16" s="18"/>
      <c r="E16" s="10"/>
      <c r="F16" s="10"/>
      <c r="G16" s="11"/>
      <c r="H16" s="41"/>
      <c r="I16" s="4">
        <f>3450+5410+4125+5600+4650+2025+375+2250+2000+375+6230+4175+7880</f>
        <v>48545</v>
      </c>
      <c r="J16" s="41"/>
      <c r="K16" s="41"/>
      <c r="L16" s="41"/>
    </row>
    <row r="17" spans="1:12" ht="18.75" x14ac:dyDescent="0.25">
      <c r="A17" s="12"/>
      <c r="B17" s="17" t="s">
        <v>13</v>
      </c>
      <c r="C17" s="18"/>
      <c r="D17" s="18"/>
      <c r="E17" s="15"/>
      <c r="F17" s="15"/>
      <c r="G17" s="16"/>
      <c r="H17" s="41"/>
      <c r="I17" s="4">
        <f>855+600+1125+2190+1275+1485+800+890+2470+2000</f>
        <v>13690</v>
      </c>
      <c r="J17" s="41"/>
      <c r="K17" s="41"/>
      <c r="L17" s="41"/>
    </row>
    <row r="18" spans="1:12" ht="94.5" customHeight="1" x14ac:dyDescent="0.25">
      <c r="A18" s="5"/>
      <c r="B18" s="17" t="s">
        <v>23</v>
      </c>
      <c r="C18" s="18"/>
      <c r="D18" s="18"/>
      <c r="E18" s="6"/>
      <c r="F18" s="6"/>
      <c r="G18" s="7"/>
      <c r="H18" s="42"/>
      <c r="I18" s="4">
        <f>11150+28350</f>
        <v>39500</v>
      </c>
      <c r="J18" s="43"/>
      <c r="K18" s="43"/>
      <c r="L18" s="43"/>
    </row>
    <row r="19" spans="1:12" ht="18.75" x14ac:dyDescent="0.25">
      <c r="A19" s="35" t="s">
        <v>14</v>
      </c>
      <c r="B19" s="36"/>
      <c r="C19" s="36"/>
      <c r="D19" s="36"/>
      <c r="E19" s="36"/>
      <c r="F19" s="36"/>
      <c r="G19" s="37"/>
      <c r="H19" s="8">
        <f>H6+H7+H9+H10+H12+H14+H15</f>
        <v>253832.89999999997</v>
      </c>
      <c r="I19" s="8">
        <f>I6+I7+I9+I10+I12+I14+I15+I16+I18</f>
        <v>3927809.9299999997</v>
      </c>
      <c r="J19" s="8">
        <f>J6+J7+J9+J10+J12+J14+J15</f>
        <v>3655207.0100000002</v>
      </c>
      <c r="K19" s="8">
        <f>K6+K7+K9+K10+K11+K12+K14</f>
        <v>540125.81999999983</v>
      </c>
      <c r="L19" s="8"/>
    </row>
    <row r="20" spans="1:12" x14ac:dyDescent="0.25">
      <c r="A20" s="9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.75" x14ac:dyDescent="0.25">
      <c r="A21" s="39" t="s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</sheetData>
  <mergeCells count="26">
    <mergeCell ref="A19:G19"/>
    <mergeCell ref="B20:L20"/>
    <mergeCell ref="A21:L21"/>
    <mergeCell ref="B10:G10"/>
    <mergeCell ref="B12:G12"/>
    <mergeCell ref="B13:L13"/>
    <mergeCell ref="B14:G14"/>
    <mergeCell ref="H14:H18"/>
    <mergeCell ref="J14:J18"/>
    <mergeCell ref="K14:K18"/>
    <mergeCell ref="L14:L18"/>
    <mergeCell ref="B15:G15"/>
    <mergeCell ref="B18:D18"/>
    <mergeCell ref="A6:A15"/>
    <mergeCell ref="B6:G6"/>
    <mergeCell ref="B7:G7"/>
    <mergeCell ref="B17:D17"/>
    <mergeCell ref="B16:D16"/>
    <mergeCell ref="B8:L8"/>
    <mergeCell ref="B9:G9"/>
    <mergeCell ref="A1:L1"/>
    <mergeCell ref="A2:L2"/>
    <mergeCell ref="A3:L3"/>
    <mergeCell ref="B4:G4"/>
    <mergeCell ref="B5:L5"/>
    <mergeCell ref="B11:E11"/>
  </mergeCells>
  <pageMargins left="0.11811023622047245" right="0.11811023622047245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декабрь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2025-01-06T12:34:51Z</dcterms:modified>
</cp:coreProperties>
</file>